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mc:AlternateContent xmlns:mc="http://schemas.openxmlformats.org/markup-compatibility/2006">
    <mc:Choice Requires="x15">
      <x15ac:absPath xmlns:x15ac="http://schemas.microsoft.com/office/spreadsheetml/2010/11/ac" url="https://d.docs.live.net/d4647f61f0211207/Desktop/Futura technology doo/Futura2024/003 Projekti 2024/2024P12Q1 FML Nika/tender finalno/"/>
    </mc:Choice>
  </mc:AlternateContent>
  <xr:revisionPtr revIDLastSave="93" documentId="13_ncr:1_{DF040F72-5FAA-4FE4-A038-DB17AC7D7870}" xr6:coauthVersionLast="47" xr6:coauthVersionMax="47" xr10:uidLastSave="{CAB89DD6-13C8-4767-B5F4-D70F72D2BBC2}"/>
  <bookViews>
    <workbookView xWindow="-110" yWindow="-110" windowWidth="19420" windowHeight="10300" xr2:uid="{00000000-000D-0000-FFFF-FFFF00000000}"/>
  </bookViews>
  <sheets>
    <sheet name="Sheet1" sheetId="1" r:id="rId1"/>
    <sheet name="Sheet2" sheetId="2" r:id="rId2"/>
  </sheets>
  <definedNames>
    <definedName name="_xlnm.Print_Area" localSheetId="0">Sheet1!$A$1:$L$40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I35" i="1" l="1"/>
  <c r="H34" i="1"/>
  <c r="J34" i="1" s="1"/>
  <c r="L34" i="1"/>
  <c r="L33" i="1"/>
  <c r="J33" i="1"/>
  <c r="H33" i="1"/>
  <c r="H31" i="1"/>
  <c r="L31" i="1" s="1"/>
  <c r="H28" i="1"/>
  <c r="L28" i="1" s="1"/>
  <c r="H25" i="1"/>
  <c r="L25" i="1" s="1"/>
  <c r="L22" i="1"/>
  <c r="J22" i="1"/>
  <c r="H22" i="1"/>
  <c r="L19" i="1"/>
  <c r="J19" i="1"/>
  <c r="H19" i="1"/>
  <c r="H16" i="1"/>
  <c r="J16" i="1"/>
  <c r="L16" i="1"/>
  <c r="H15" i="1"/>
  <c r="J15" i="1"/>
  <c r="L15" i="1"/>
  <c r="H14" i="1"/>
  <c r="J14" i="1"/>
  <c r="L14" i="1"/>
  <c r="H13" i="1"/>
  <c r="J13" i="1"/>
  <c r="L13" i="1"/>
  <c r="H12" i="1"/>
  <c r="J12" i="1" s="1"/>
  <c r="L9" i="1"/>
  <c r="J9" i="1"/>
  <c r="H9" i="1"/>
  <c r="H8" i="1"/>
  <c r="J8" i="1"/>
  <c r="L8" i="1"/>
  <c r="H7" i="1"/>
  <c r="L7" i="1" s="1"/>
  <c r="J7" i="1"/>
  <c r="H6" i="1"/>
  <c r="L6" i="1" s="1"/>
  <c r="J6" i="1"/>
  <c r="H5" i="1"/>
  <c r="J5" i="1"/>
  <c r="L5" i="1"/>
  <c r="L4" i="1"/>
  <c r="J4" i="1"/>
  <c r="H4" i="1"/>
  <c r="J31" i="1" l="1"/>
  <c r="J28" i="1"/>
  <c r="J25" i="1"/>
  <c r="L12" i="1"/>
  <c r="I37" i="1"/>
  <c r="I36" i="1" l="1"/>
</calcChain>
</file>

<file path=xl/sharedStrings.xml><?xml version="1.0" encoding="utf-8"?>
<sst xmlns="http://schemas.openxmlformats.org/spreadsheetml/2006/main" count="57" uniqueCount="42">
  <si>
    <t>r.br</t>
  </si>
  <si>
    <t>Jedinica mjere</t>
  </si>
  <si>
    <t>Količina</t>
  </si>
  <si>
    <t>U __________________, ______________________                                                                                            
            ( mjesto )                     (  datum )
 ____________________________________________                                M.P.                                                           
(ime i prezime i potpis osobe ovlaštene po zakonu                                
           za zastupanje gospodarskog subjekta)</t>
  </si>
  <si>
    <t xml:space="preserve">Predmet nabave </t>
  </si>
  <si>
    <t>kom</t>
  </si>
  <si>
    <t>Grupa 1</t>
  </si>
  <si>
    <t>Jedinična cijena u  EUR*
(bez PDV-a)</t>
  </si>
  <si>
    <t>Ukupno cijena bez PDV-a
EUR*</t>
  </si>
  <si>
    <t>Iznos PDV-a
u EUR*</t>
  </si>
  <si>
    <t>Ukupno cijena s PDV-om
u EUR*</t>
  </si>
  <si>
    <t>Cijena ponude u EUR bez poreza na dodatu vrijednost – brojkama</t>
  </si>
  <si>
    <t>Iznos poreza na dodatu vrijednost</t>
  </si>
  <si>
    <t>Cijena ponude u  EUR s porezom na dodatu vrijednost – brojkama</t>
  </si>
  <si>
    <t>PRILOG III - FINANSIJSKA PONUDA</t>
  </si>
  <si>
    <t>komplet</t>
  </si>
  <si>
    <t>Pripremni I završni radovi</t>
  </si>
  <si>
    <t>Izrada glavnog projekta MES</t>
  </si>
  <si>
    <t>Izdrada softvera I programiranje MES sistema</t>
  </si>
  <si>
    <t>Ostali sitni radovi I materijal</t>
  </si>
  <si>
    <t>Izrada glavnog projekta fotonaponskog (solarnog) sistema:
Izrada glavnog projekta fotonaponskog (solarnog) sistema snage od 139.7kWp (snaga u solarnim panelima), odnosno 115kVA (snaga u inverterima) za proizvodnju električne energije. Prilikom izrade Glavnog projekta potrebno je provjeriti i korigovati ulazne parametre korišćene pri izradi idejnog rješenja.</t>
  </si>
  <si>
    <t>Isporuka I montaža FN panela sledećih karakteristika:
Nabavka i isporuka fotonaponskih panela sledećih ili ekvivalentnih karakteristika:
Snaga panela: 550 Wp
Napon pri maksimalnoj snazi-Vmpp, STC: 41.9 V
Struja pri maksimalnoj snazi-Impp, STC: 13.03 A
Napon praznog hoda Voc, STC: 50.0 V
Struja kratkog spoja Isc, STC: 13.75 V
Maksimalan napon sistema: 1500 V
Efikasnost modula: 21.28 %
Broj i tip ćelija: 144 monokristalne ćelije
Dimenzije panela: 2279×1134×35 mm (DxŠxV)
Težina modula: 27.5 kg</t>
  </si>
  <si>
    <t>Isporuka I montaža invertora sledećih karakteristika: 
AC izlaz:
Nazivna snaga: 50 kW
Nazivni napon mreže: 3/PE, 480 V 
Nazivna struja: 60.1 A / 47.6 A
Frekvencija: 50 Hz
Faktor snage: &gt;0.99
THDi: &lt;3%
DC ulaz:
Maksimalni ulazni napon: 1100 V‚
Start-up napon: 180 V
MPPT opseg napona: 200-1000 V
Maksimalna ulazna struja: 4*32 A
Maksimalna struja KS: 4*40 A
Broj MPPT/maksimalni broj stringova: 4/8
Opšte:
Efikasnost: 98.8 %
Dimenzije (ŠxVxD): 647*629*252 mm
Težina : 42.1 kg
Stepen zaštite: IP66</t>
  </si>
  <si>
    <t>Isporuka I montaža invertora sledećih karakteristika: 
AC izlaz:
Nazivna snaga: 20 kW
Nazivni napon mreže: 3/N/PE, 220 V / 380 V, 230 V / 400 V
Nazivna struja: 30.4 A / 28.9 A
Frekvencija: 50 Hz
Faktor snage: &gt;0.99
THDi: &lt;3%
DC ulaz:
Maksimalni ulazni napon: 1100 V‚
Start-up napon: 180 V
MPPT opseg napona: 160-1000 V
Maksimalna ulazna struja: 32A/32 A
Maksimalna struja KS: 40/40 A
Broj MPPT/maksimalni broj stringova: 2/4
Opšte:
Efikasnost: 98.7 %
Dimenzije (ŠxVxD): 310*563*219 mm
Težina : 20.8 kg
Stepen zaštite: IP66</t>
  </si>
  <si>
    <t xml:space="preserve">Nabavka, transport i  isporuka potkonstruktivnih elemenata za montažu  fotonaponskih panela na krovnu površinu (kosi krov sa pokrivkom od profilisanog lima ).  
Stavka obuhvata sav  neophodan materijal  za realizaciju sistema potkonstrukcije koji obezbjeđuje pričvršćivanje i  stabilnost montiranih panela (prefabrikovane montažne šine, središnje i krajnje stezaljke za montažu panela, spojni, šrafovski i drugi pomoćni montažni materijal).
Nabavka, isporuka i ugradnja žuto-zelenog P/F provodnika presjeka 16mm² za povezivanje metalne potkonstrukcije na PE sabirnice.
Nabavka,  isporuka i ugradnja žuto-zelenog P/F provodnika presjeka 6mm² za izjednačenje potencijala između dijelova fotonaponskog sistema na krovu kao i za povezivanje metalnih elemenata koji se ne bi smjeli biti pod naponom u normalnom radnom režimu (elementi potkonstrukcije, okviri modula, kablovski regali, metalna kućišta opreme i slično).
</t>
  </si>
  <si>
    <t xml:space="preserve">Ormari I kablovska infrastruktura:
Ormari I kablovska infrastruktura
Napomena: Tip opreme i količine će su uskladiti prilikom izrade glavnog projekta.
Nabavka, transport, isporuka i ugradnja nadgradnog razvodnog ormara RO-FN1-AC, u kompletu sa sitnim montažnim priborom. Orman je planiran za montažu na fasadi objekta, izrađen od presovanog poliestera, minimalni stepen zaštite IP54, sa uvodom kablova sa donje i gornje  strane, približnih dimenzija 1000x1000x250 mm. Orman je opremljen vratima, sa bravom za zaključavanje. Šeme ožičenog RO izrađuje Isporučilac i one su uračunate u cijenu.  U orman se ugrađuje sledeća oprema u skladu sa jednopolnom šemom :
Četvoropolni zaštitni prekidač, 500V, 10 kA, sa prekostrujnim okidačima (termički i elektromagnetni), kriva C, nazivne struje 63A.  
Kom4
Zaštitna sklopka diferencijalne struje, 3P+N, 80/0.3, tip A kom4
Odvodnik prenapona, tip 2, 3+N/PE 
u kompletu sa preporučenim zaštitnim prekidačem-4P, 500V, 6 kA, sa prekostrujnim okidačima (termički i elektromagnetni), kriva C, nazivne struje 20A
kom1
Kontaktor, 4NO, sa namotajem za 230V AC 50Hz, nazivne struje 200 A u kategoriji AC-1
Kom2
Multifunkcionalni nadzorni relej namjenjen povezivanju distribuiranih izvora sa mrežom (grid feeding monitoring relay) sa sljedećim podesivim zaštitama:
-podnaponska, ograničenje 195V, vrijeme reagovanja 2,5s
-prenaponska, ograničenje 253V, vrijeme reagovanja 2,5s
-podfrekventna, ograničenje 47Hz, vrijeme reagovanja 1s
-nadfrekventna, ograničenje 51Hz, vrijeme reagovanja 1s
-RoCoF I VVS zaštita
Kom1
Tropolni zaštitni prekidač, 500V, 10 kA, sa prekostrujnim okidačima (termički i elektromagnetni), kriva B, nazivne struje 6A.
Kom1
Jednopolni zaštitni prekidač, 500V, 10 kA, sa prekostrujnim okidačima (termički i elektromagnetni), kriva B, nazivne struje 2A.
Kom7
Prekidač u kompaktnom kućištu, 3P,  sa termomagnetnom jedinicom za zaštitu od preopterećenja (podesivo 0,7…1In) i kratkog spoja (fiksan prag zaštite), nazivne struje kućišta/ struje zaštitne jedinice / gr. prekidne moći: 250 A/200A/25 kA.
Kom1
Rastavljačka sklopka (0-1), 4P, nazivne struje 200 A.
Kom1
Rastavljačka sklopka (0-1), 3P, nazivne struje 200 A.
Kom1
Strujni transformator 200/5 A, 50 Hz
Kom3
Podrazumijeva se i plaća kompletan ormar sa montažom I povezivanjem.
Nabavka, isporuka i ugradnja opreme koja se ugrađuje u GRO-orman priključenja na mrežu:
Rastavljačka sklopka (0-1), 3P, nazivne struje 200 A.
Kom1
Strujni transformator 200/5 A, 50 Hz
Kom3
Kablovska infrastruktura:
Nabavka, isporuka i polaganje  kablovskih vodova za povezivanje invertora  sa RO-FN-AC.  Stavkom obuhvatiti  povezivanje na oba kraja. Ukupno za materijal i rad:
PP00-Y 5x25 mm² - 155m
Nabavka, isporuka i polaganje kablovskih vodova   za povezivanje razvodnog ormara RO-FN-AC sa GRO.  Stavkom obuhvatiti  povezivanje na oba kraja.  Ukupno za materijal i rad:
XP00-A 1x185 mm² - 60m
H07Z-K 1x50 mm², žuto-zeleni – 15m
Nabavka, isporuka i polaganje  DC kabla za formiranje stringova i nastavljanje kablova PV panela. Kabl je finožičani, dvostruko izolovan, za spoljašnju montažu, otporan na UV zračenje, otporan na visoke temperature,  radni napon 1500 Vdc, tipa H1Z2Z2-K 1x6 mm2.
1500m
Nabavka, isporuka i polaganje kablova  za ostvarivanje komunikacije između elemenata fotonaponskog sistema. Stavkom obuhvatiti  povezivanje na oba kraja. Ukupno za materijal I rad:  
J-H(St)H 2x2x0.8, u fleksibilnoj instalacionoj cijevi Ø20
100m
Nabavka, isporuka i polaganje kablova  za ostvarivanje veza sa EPM  uređajom. Stavkom obuhvatiti  povezivanje na oba kraja. Ukupno za materijal I rad:  
PP00-Y 5x1.5 mm²    (napajanje)
LiHCH   3x1.5 mm²  (veze sa CT)
</t>
  </si>
  <si>
    <t>paušal</t>
  </si>
  <si>
    <t xml:space="preserve">Elektromontažni radovi obuhvataju sledeće:
Elektromontažni radovi
Nabavka, isporuka i montaža nosača kablova:
Perforirani kablovski nosač sa poklopcem , zaštićen cinkom, komplet sa pravim elementima, sa ugaonim, račvastim i krstastim elementima, sa spojnicama, sa držačima postavljenim na svakih 1 m, sa konzolnim nosačima i svim ostalim potrebnim elementima za izvođenje kompletne konfiguracije regala, širina 100 mm, bočna visina 60 mm.  Nosači se montiraju na zidu u untrašnjosti i po krovu objekta.  
M90
Elektromontažni radovi koji podrazumjevaju montažu fotonaponskih modula i potkonstrukcije, montažu invertora, formiranje i povezivanje stringova na invertore, konfigurisanje sistema monitoringa,  priključenje sistema na distributivnu mrežu i puštanje u rad.
</t>
  </si>
  <si>
    <t xml:space="preserve">Ispitivanja:
Propisana ispitivanja i mjerenja, sa izdavanjem atesta o izmjerenim vrijednostima, od strane ovlašćenog preduzeća. Napomena: Ako se pri ispitivanju pojavi neusaglašenost sa odgovarajućim odredbama i propisima, ispitivanja se moraju ponoviti poslije ispravljanja uočenih grešaka. 
Umjerenja i ispitivanja spadaju: 
*Atest o uzemljenju. 
*Izvještaj (stručni nalaz) ovlašćene organizacije da predmetne instalacije kupca - proizvođača ispunjavaju tehničke uslove kojim se obezbjeđuje sigurnost ljudi i imovine. U cijenu je potrebno uključiti i Vršenje propisanih ispitivanja i mjerenja neophodnih za tehnicki prijem i vezano za proceduru sa CEDIS-om. Napomena: Ako se pri ispitivanju pojavi neusaglašenost sa odgovarajućim odredbama i propisima, ispitivanja se moraju ponoviti poslije ispravljanja uočenih grešaka.
</t>
  </si>
  <si>
    <t>Razvodni ormar automatike dimenzija: 1000x500x245, sa montažnom pločom, IP65, Hager ili slično  
kom1
Programabilni logički kontroler (PLC) tipa S71500 sledeće konfiguracije: 48DI, 16DQ, 4AI, Profinet interface, Siemens ili slično 
Kom1 
Power meter za mjerenje potrošnje električne energije, 3P, 400V, 5A, Siemens ili slično‚
Kom1
Strujni transformator tropikalizovani 400 5 dvostruki izlaz za sabirnice 32x65, Siemens ili slično 
kom3
Katodni odvodnik prenapona 10KA, 1PN, Hager ili slično
Kom1
Osigurač C10A, 1P, Hager ili slično
Kom1
Osigurač C4A, 1P, Hager ili slično
Kom6
Industrijski rele 24VDC, 4C/O, sa podnožjem 14 pinova, Hager ili slično
Kom46
Napajanje 220/24VDC, 5A, Siemens ili slično
Kom1
Ventilator panelni za ormare 43m3, 220VAC, Hager ili slično
Kom1
Termostat za hlađenje, 1NO, Hager ili slično
Kom1
Klema za DIN šinu 2.5mm2, Hager ili slično
Kom100
Grebenasta sklopka 1-0-2, Hager ili slično
Kom1
Temperaturna sonda tipa PT100, Opseg -50 – 250°C, Izlaz 4 – 20mA, 9 – 36VDC, Siemens ili slično
Kom1
Senzor Nivoa 0 – 5m, 7m kabl, izlaz 4 – 20mA, 12 – 36VDC, Siemens ili slično
Kom1
Senzor Pritiska Opseg 0 – 1 MPa, Izlaz 4 – 20mA, 8 – 28VDC, 1/4NPT-G, Siemens ili slično
Kom1
Kabal YSLY 12x0.75mm2
M100
Kabal LiYCY 2x0.75mm2
M60
Radovi: Izrada ormara, polaganje i povezivanje kablova</t>
  </si>
  <si>
    <t xml:space="preserve">komplet </t>
  </si>
  <si>
    <t>Razvodni ormar automatike dimenzija: 1000x500x245, sa montažnom pločom, IP65, Hager ili slično
Kom1
Programabilni logički kontroler (PLC) tipa S71500 sledeće konfiguracije: 32DI, 16DQ, 4AI, Profinet interface, Siemens ili slično
Kom1
Power meter za mjerenje potrošnje električne energije, 3P, 400V, 5A, Siemens ili slićno
Kom1
Strujni transformator tropikalizovani 400 5 dvostruki izlaz za sabirnice 32x65, Siemens ili slično
Kom3
Katodni odvodnik prenapona 10KA, 1PN, Hager ili slično
Kom1
Osigurač C10A, 1P, Hager ili slično
Kom1
Osigurač C4A, 1P, Hager ili slično
Kom6
Industrijski rele 24VDC, 4C/O, sa podnožjem 14 pinova, Hager ili slično
Kom30
Napajanje 220/24VDC, 5A, Siemens ili slično
Kom1
Ventilator panelni za ormare 43m3, 220VAC, Hager ili slično
Kom1
Termostat za hlađenje, 1NO, Hager ili slično
Kom1
Klema za DIN šinu 2.5mm2, Hager ili slično
Kom60
Grebenasta sklopka 1-0-2, Hager ili slično
Kom1
Temperaturna sonda tipa PT100, Opseg -50 – 250°C, Izlaz 4 – 20mA, 9 – 36VDC, Siemens ili slično
Kom2
Senzor Nivoa 0 – 5m, 7m kabl, izlaz 4 – 20mA, 12 – 36VDC, Siemens ili slično
Kom4
Kabal YSLY 12x0.75mm2
M100
Kabal LiYCY 2x0.75mm2
M140
Radovi: Izrada ormara, polaganje i povezivanje kablova</t>
  </si>
  <si>
    <t>Razvodni ormar automatike dimenzija: 1000x500x245, sa montažnom pločom, IP65, Hager ili slično
Ko 1
Programabilni logički kontroler (PLC) tipa S71500 sledeće konfiguracije: 32DI, 16DQ, 4AI, Profinet interface, Siemens ili slično
Kom1
Power meter za mjerenje potrošnje električne energije, 3P, 400V, 5A, Siemens ili slićno
Kom1
Strujni transformator tropikalizovani 400 5 dvostruki izlaz za sabirnice 32x65, Siemens ili slično
Kom3
Katodni odvodnik prenapona 10KA, 1PN, Hager ili slično
Kom1
Osigurač C10A, 1P, Hager ili slično
Kom1
Osigurač C4A, 1P, Hager ili slično
Kom7
Industrijski rele 24VDC, 4C/O, sa podnožjem 14 pinova, Hager ili slično
Kom1
Napajanje 220/24VDC, 5A, Siemens ili slično
Kom1
Ventilator panelni za ormare 43m3, 220VAC, Hager ili slično
Kom1
Termostat za hlađenje, 1NO, Hager ili slično
Kom1
Klema za DIN šinu 2.5mm2, Hager ili slično
Kom120
Grebenasta sklopka 1-0-2, Hager ili slično
Kom1
Temperaturna sonda tipa PT100, Opseg -50 – 250°C, Izlaz 4 – 20mA, 9 – 36VDC, Siemens ili slično
Kom2
Senzor Pritiska Opseg 0 – 1 MPa, Izlaz 4 – 20mA, 8 – 28VDC, 1/4NPT-G, Siemens ili slično
Kom1
Mjerač protoka DN50, IP67, Siemens ili slično
Kom1
Difutna fotoćelija reflektivna laser polarizovana, NPN NO + NC, Detekcija &lt; 10m, 10 – 30VDC, IP67, Siemens ili slično
Kom10
Kabal YSLY 12x0.75mm2
M200
Kabal LiYCY 2x0.75mm2
M100
Radovi: Izrada ormara, polaganje i povezivanje kablova</t>
  </si>
  <si>
    <t>Razvodni ormar automatike dimenzija: 1000x500x245, sa montažnom pločom, IP65, Hager ili slično
Kom1
Programabilni logički kontroler (PLC) tipa S71500 sledeće konfiguracije: 32DI, 16DQ, 4AI, Profinet interface, Siemens ili slično
Kom1
Power meter za mjerenje potrošnje električne energije, 3P, 400V, 5A, Siemens ili slićno
Kom1
Strujni transformator tropikalizovani 400 5 dvostruki izlaz za sabirnice 32x65, Siemens ili slično
Kom3
Katodni odvodnik prenapona 10KA, 1PN, Hager ili slično
Kom1
Osigurač C10A, 1P, Hager ili slično
Kom1
Osigurač C4A, 1P, Hager ili slično
Kom6
Industrijski rele 24VDC, 4C/O, sa podnožjem 14 pinova, Hager ili slično
Kom36
Napajanje 220/24VDC, 5A, Siemens ili slično
Kom1
Ventilator panelni za ormare 43m3, 220VAC, Hager ili slično
Kom1
Termostat za hlađenje, 1NO, Hager ili slično
Kom1
Klema za DIN šinu 2.5mm2, Hager ili slično
Kom80
Grebenasta sklopka 1-0-2, Hager ili slično
Kom1
Temperaturna sonda tipa PT100, Opseg -50 – 250°C, Izlaz 4 – 20mA, 9 – 36VDC, Siemens ili slično
Kom6
Senzor Pritiska Opseg 0 – 1 MPa, Izlaz 4 – 20mA, 8 – 28VDC, 1/4NPT-G, Siemens ili slično
Kom10
Mjerač protoka DN50, IP67, Siemens ili slično
Kom1
Kabal YSLY 12x0.75mm2
M120
Kabal LiYCY 2x0.75mm2
M200
Radovi: Izrada ormara, polaganje i povezivanje kablova</t>
  </si>
  <si>
    <t>CMT SVR - Server za MES aplikaciju
PC Client: Core i5-6500 (4C/4T, 3.2 (3.6) GHz, 6 MB cache); 2x Gbit Ethernet, 1x DP, 1x VGA, 2x USB on the front, 4x USB, 2x USB, 2x PS/2, audio; 1x 1 TB HDD, internal; 16 GB DDR4 (1x 4 GB), no DVD +/-RW, Monitor 24 inch
Rack ormar 19" Nazidni 15HU, MONO, 770/600/595(VxŠxD)
Kom1
Napojna letva:19" napojni panel sa 7 utičnih mjesta-schuko i prekidačem, PVC, 1.25HU
Kom1
Switch (48×1Gbps LAN, Auto MDI/MDI-X, full duplex, flow control, unmanaged, rack-mount)
Kom1
UPS (1800W, 2000VA, online pure sinewave, ulaz 120-300V, izlaz 208-240VAC ±2%@onl/±1%@ batt, 1×šuko i 3×IEC C13 utičnice, efikasnost 90%@online/88%@battery, cold start, transfer 0ms, LCD displej, RS-232 + USB, 17kg, baterija 4×12V/9Ah)
Kom1
Patch panel LSA LINE-19" Patch panel Cat.6, 24xRJ45 modula STP
Kom1
Organizer 19" Panel za ranžiranje kabla, 1 instalaciona PVC kanalica, 1HU
Kom2
Polica 19" DFS14825-C, Fiksna polica dubine 250mm, 1HU, 15kg max, perforirana
Kom2
Switch 5 portova, 100mbs
Kom5
Ethernet kabal IE FC RJ45 2x2, CAT5, pak 300m
Kom2
Televizor full HD - Dijagonala : 40" [ 102 cm ] - Rezolucija : 1920 x 1080 (Full HD)
Kom1
Tablet 10 inch, 32GB, RAM 3GB
Kom2</t>
  </si>
  <si>
    <t>12  Isporuka I montaža opreme za MES sistem</t>
  </si>
  <si>
    <t>12.1 ENERGETIKA</t>
  </si>
  <si>
    <t>12.3 SIRARA I CIP</t>
  </si>
  <si>
    <t>12.5 PRIJEM SIROVINE I PAKOVANJE</t>
  </si>
  <si>
    <t>12.7 OBRADA SIROVINE</t>
  </si>
  <si>
    <t>12.9 KONTROLNA SOBA</t>
  </si>
  <si>
    <t xml:space="preserve">Sistem monitoringa fotonaponskog sistema:
Nabavka, isporuka i ugradnja uređaja za uspostavljanje sistema monitoringa Solis-EPM3-5G, proizvođača Solis ili ekvivalent. Omogućava povezivanje i praćenje parametara rada više invertora kao i parametara potrošnje. 
Komunikacija sa invertorima RS485(MODBUS-RTU), mogućnost ugradnje dodatnih komunikacionih modula radi ostvarivanje bežičnog nadzora (S2-WL-ST/ S3-WiFi-ST/ Solis-Cellular).
Uređaj je opremljen namjenskim ulazima za povezivanje sa strujnim transformatorima.
Data logging modul, omogućava daljinski monitoring i upravljanje elektranom u realnom vremenu, povezivanje preko WI-FI mreže, konfigurisanje preko veba/aplikacije, sličan tipu S3-WiFi-ST proizvođača Solis ili ekvivalent.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</si>
</sst>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 [$HRK];\-#,##0.00\ [$HRK]"/>
    <numFmt numFmtId="165" formatCode="#,##0.00\ [$HRK]"/>
    <numFmt numFmtId="166" formatCode="#,##0.00\ [$EUR]"/>
    <numFmt numFmtId="167" formatCode="#,##0.00\ [$EUR];\-#,##0.00\ [$EUR]"/>
    <numFmt numFmtId="168" formatCode="[$EUR]\ #,##0.00"/>
  </numFmts>
  <fonts count="8" x14ac:knownFonts="1">
    <font>
      <sz val="11"/>
      <color theme="1"/>
      <name val="Calibri"/>
      <family val="2"/>
      <charset val="238"/>
      <scheme val="minor"/>
    </font>
    <font>
      <sz val="11"/>
      <color theme="1"/>
      <name val="Calibri"/>
      <family val="2"/>
      <charset val="1"/>
      <scheme val="minor"/>
    </font>
    <font>
      <b/>
      <sz val="11"/>
      <color theme="1"/>
      <name val="Calibri"/>
      <family val="2"/>
      <scheme val="minor"/>
    </font>
    <font>
      <i/>
      <sz val="10"/>
      <color theme="1"/>
      <name val="Calibri"/>
      <family val="2"/>
      <scheme val="minor"/>
    </font>
    <font>
      <b/>
      <sz val="10"/>
      <color theme="0"/>
      <name val="Calibri"/>
      <family val="2"/>
      <scheme val="minor"/>
    </font>
    <font>
      <b/>
      <sz val="10"/>
      <color theme="1"/>
      <name val="Calibri"/>
      <family val="2"/>
      <scheme val="minor"/>
    </font>
    <font>
      <sz val="10"/>
      <color theme="1"/>
      <name val="Calibri"/>
      <family val="2"/>
      <scheme val="minor"/>
    </font>
    <font>
      <b/>
      <sz val="10"/>
      <color theme="1"/>
      <name val="Calibri"/>
      <family val="2"/>
    </font>
  </fonts>
  <fills count="8">
    <fill>
      <patternFill patternType="none"/>
    </fill>
    <fill>
      <patternFill patternType="gray125"/>
    </fill>
    <fill>
      <patternFill patternType="solid">
        <fgColor theme="4"/>
        <bgColor indexed="64"/>
      </patternFill>
    </fill>
    <fill>
      <patternFill patternType="solid">
        <fgColor theme="4"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tint="-4.9989318521683403E-2"/>
        <bgColor indexed="64"/>
      </patternFill>
    </fill>
  </fills>
  <borders count="22">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auto="1"/>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auto="1"/>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2">
    <xf numFmtId="0" fontId="0" fillId="0" borderId="0"/>
    <xf numFmtId="0" fontId="1" fillId="0" borderId="0"/>
  </cellStyleXfs>
  <cellXfs count="83">
    <xf numFmtId="0" fontId="0" fillId="0" borderId="0" xfId="0"/>
    <xf numFmtId="0" fontId="5" fillId="3" borderId="9" xfId="1" applyFont="1" applyFill="1" applyBorder="1" applyAlignment="1">
      <alignment horizontal="center" vertical="center"/>
    </xf>
    <xf numFmtId="0" fontId="5" fillId="3" borderId="9" xfId="1" applyFont="1" applyFill="1" applyBorder="1" applyAlignment="1">
      <alignment horizontal="center" vertical="center" wrapText="1"/>
    </xf>
    <xf numFmtId="0" fontId="6" fillId="0" borderId="9" xfId="1" applyFont="1" applyBorder="1" applyAlignment="1">
      <alignment horizontal="center" vertical="center"/>
    </xf>
    <xf numFmtId="0" fontId="7" fillId="0" borderId="9" xfId="0" applyFont="1" applyBorder="1" applyAlignment="1">
      <alignment horizontal="left" vertical="center" wrapText="1"/>
    </xf>
    <xf numFmtId="0" fontId="6" fillId="4" borderId="9" xfId="1" applyFont="1" applyFill="1" applyBorder="1" applyAlignment="1">
      <alignment horizontal="center" vertical="center"/>
    </xf>
    <xf numFmtId="164" fontId="6" fillId="6" borderId="9" xfId="1" applyNumberFormat="1" applyFont="1" applyFill="1" applyBorder="1" applyAlignment="1">
      <alignment horizontal="right" vertical="center"/>
    </xf>
    <xf numFmtId="166" fontId="6" fillId="3" borderId="9" xfId="1" applyNumberFormat="1" applyFont="1" applyFill="1" applyBorder="1" applyAlignment="1">
      <alignment horizontal="right" vertical="center"/>
    </xf>
    <xf numFmtId="167" fontId="6" fillId="3" borderId="9" xfId="1" applyNumberFormat="1" applyFont="1" applyFill="1" applyBorder="1" applyAlignment="1">
      <alignment horizontal="right" vertical="center"/>
    </xf>
    <xf numFmtId="0" fontId="7" fillId="0" borderId="17" xfId="0" applyFont="1" applyBorder="1" applyAlignment="1">
      <alignment horizontal="left" vertical="center" wrapText="1"/>
    </xf>
    <xf numFmtId="0" fontId="7" fillId="0" borderId="12" xfId="0" applyFont="1" applyBorder="1" applyAlignment="1">
      <alignment horizontal="left" vertical="center" wrapText="1"/>
    </xf>
    <xf numFmtId="0" fontId="0" fillId="0" borderId="0" xfId="0" applyAlignment="1">
      <alignment wrapText="1"/>
    </xf>
    <xf numFmtId="0" fontId="5" fillId="0" borderId="9" xfId="1" applyFont="1" applyBorder="1" applyAlignment="1">
      <alignment horizontal="center" vertical="center"/>
    </xf>
    <xf numFmtId="0" fontId="2" fillId="0" borderId="0" xfId="0" applyFont="1"/>
    <xf numFmtId="0" fontId="5" fillId="7" borderId="16" xfId="1" applyFont="1" applyFill="1" applyBorder="1" applyAlignment="1">
      <alignment horizontal="left" vertical="center"/>
    </xf>
    <xf numFmtId="0" fontId="5" fillId="7" borderId="19" xfId="1" applyFont="1" applyFill="1" applyBorder="1" applyAlignment="1">
      <alignment horizontal="left" vertical="center"/>
    </xf>
    <xf numFmtId="0" fontId="5" fillId="7" borderId="13" xfId="1" applyFont="1" applyFill="1" applyBorder="1" applyAlignment="1">
      <alignment horizontal="left" vertical="center"/>
    </xf>
    <xf numFmtId="0" fontId="6" fillId="0" borderId="17" xfId="1" applyFont="1" applyBorder="1" applyAlignment="1">
      <alignment horizontal="center" vertical="center"/>
    </xf>
    <xf numFmtId="0" fontId="6" fillId="0" borderId="12" xfId="1" applyFont="1" applyBorder="1" applyAlignment="1">
      <alignment horizontal="center" vertical="center"/>
    </xf>
    <xf numFmtId="0" fontId="5" fillId="0" borderId="17" xfId="1" applyFont="1" applyBorder="1" applyAlignment="1">
      <alignment horizontal="center" vertical="center"/>
    </xf>
    <xf numFmtId="0" fontId="5" fillId="0" borderId="12" xfId="1" applyFont="1" applyBorder="1" applyAlignment="1">
      <alignment horizontal="center" vertical="center"/>
    </xf>
    <xf numFmtId="0" fontId="6" fillId="0" borderId="17" xfId="1" applyFont="1" applyBorder="1" applyAlignment="1">
      <alignment horizontal="left" vertical="center" wrapText="1"/>
    </xf>
    <xf numFmtId="0" fontId="6" fillId="0" borderId="12" xfId="1" applyFont="1" applyBorder="1" applyAlignment="1">
      <alignment horizontal="left" vertical="center"/>
    </xf>
    <xf numFmtId="0" fontId="5" fillId="0" borderId="16" xfId="1" applyFont="1" applyBorder="1" applyAlignment="1">
      <alignment horizontal="left" vertical="center"/>
    </xf>
    <xf numFmtId="0" fontId="5" fillId="0" borderId="19" xfId="1" applyFont="1" applyBorder="1" applyAlignment="1">
      <alignment horizontal="left" vertical="center"/>
    </xf>
    <xf numFmtId="0" fontId="5" fillId="0" borderId="13" xfId="1" applyFont="1" applyBorder="1" applyAlignment="1">
      <alignment horizontal="left" vertical="center"/>
    </xf>
    <xf numFmtId="0" fontId="6" fillId="0" borderId="19" xfId="1" applyFont="1" applyBorder="1" applyAlignment="1">
      <alignment horizontal="left" vertical="center"/>
    </xf>
    <xf numFmtId="0" fontId="6" fillId="0" borderId="13" xfId="1" applyFont="1" applyBorder="1" applyAlignment="1">
      <alignment horizontal="left" vertical="center"/>
    </xf>
    <xf numFmtId="0" fontId="5" fillId="0" borderId="9" xfId="1" applyFont="1" applyBorder="1" applyAlignment="1">
      <alignment horizontal="center" vertical="center"/>
    </xf>
    <xf numFmtId="0" fontId="6" fillId="0" borderId="20" xfId="1" applyFont="1" applyBorder="1" applyAlignment="1">
      <alignment horizontal="left" vertical="center" wrapText="1"/>
    </xf>
    <xf numFmtId="0" fontId="6" fillId="0" borderId="21" xfId="1" applyFont="1" applyBorder="1" applyAlignment="1">
      <alignment horizontal="left" vertical="center"/>
    </xf>
    <xf numFmtId="0" fontId="6" fillId="7" borderId="19" xfId="1" applyFont="1" applyFill="1" applyBorder="1" applyAlignment="1">
      <alignment horizontal="left" vertical="center"/>
    </xf>
    <xf numFmtId="0" fontId="6" fillId="7" borderId="13" xfId="1" applyFont="1" applyFill="1" applyBorder="1" applyAlignment="1">
      <alignment horizontal="left" vertical="center"/>
    </xf>
    <xf numFmtId="0" fontId="0" fillId="0" borderId="17" xfId="0" applyBorder="1" applyAlignment="1">
      <alignment horizontal="left" wrapText="1"/>
    </xf>
    <xf numFmtId="0" fontId="0" fillId="0" borderId="12" xfId="0" applyBorder="1" applyAlignment="1">
      <alignment horizontal="left" wrapText="1"/>
    </xf>
    <xf numFmtId="0" fontId="6" fillId="4" borderId="17" xfId="1" applyFont="1" applyFill="1" applyBorder="1" applyAlignment="1">
      <alignment horizontal="center" vertical="center"/>
    </xf>
    <xf numFmtId="0" fontId="6" fillId="4" borderId="12" xfId="1" applyFont="1" applyFill="1" applyBorder="1" applyAlignment="1">
      <alignment horizontal="center" vertical="center"/>
    </xf>
    <xf numFmtId="164" fontId="6" fillId="6" borderId="17" xfId="1" applyNumberFormat="1" applyFont="1" applyFill="1" applyBorder="1" applyAlignment="1">
      <alignment horizontal="center" vertical="center"/>
    </xf>
    <xf numFmtId="164" fontId="6" fillId="6" borderId="12" xfId="1" applyNumberFormat="1" applyFont="1" applyFill="1" applyBorder="1" applyAlignment="1">
      <alignment horizontal="center" vertical="center"/>
    </xf>
    <xf numFmtId="166" fontId="6" fillId="3" borderId="17" xfId="1" applyNumberFormat="1" applyFont="1" applyFill="1" applyBorder="1" applyAlignment="1">
      <alignment horizontal="center" vertical="center"/>
    </xf>
    <xf numFmtId="166" fontId="6" fillId="3" borderId="12" xfId="1" applyNumberFormat="1" applyFont="1" applyFill="1" applyBorder="1" applyAlignment="1">
      <alignment horizontal="center" vertical="center"/>
    </xf>
    <xf numFmtId="167" fontId="6" fillId="3" borderId="17" xfId="1" applyNumberFormat="1" applyFont="1" applyFill="1" applyBorder="1" applyAlignment="1">
      <alignment horizontal="center" vertical="center"/>
    </xf>
    <xf numFmtId="167" fontId="6" fillId="3" borderId="12" xfId="1" applyNumberFormat="1" applyFont="1" applyFill="1" applyBorder="1" applyAlignment="1">
      <alignment horizontal="center" vertical="center"/>
    </xf>
    <xf numFmtId="166" fontId="5" fillId="0" borderId="9" xfId="1" applyNumberFormat="1" applyFont="1" applyBorder="1" applyAlignment="1">
      <alignment horizontal="center" vertical="center"/>
    </xf>
    <xf numFmtId="0" fontId="7" fillId="0" borderId="17" xfId="0" applyFont="1" applyBorder="1" applyAlignment="1">
      <alignment horizontal="left" vertical="center" wrapText="1"/>
    </xf>
    <xf numFmtId="0" fontId="7" fillId="0" borderId="18" xfId="0" applyFont="1" applyBorder="1" applyAlignment="1">
      <alignment horizontal="left" vertical="center" wrapText="1"/>
    </xf>
    <xf numFmtId="0" fontId="7" fillId="0" borderId="12" xfId="0" applyFont="1" applyBorder="1" applyAlignment="1">
      <alignment horizontal="left" vertical="center" wrapText="1"/>
    </xf>
    <xf numFmtId="0" fontId="5" fillId="0" borderId="18" xfId="1" applyFont="1" applyBorder="1" applyAlignment="1">
      <alignment horizontal="center" vertical="center"/>
    </xf>
    <xf numFmtId="0" fontId="6" fillId="0" borderId="18" xfId="1" applyFont="1" applyBorder="1" applyAlignment="1">
      <alignment horizontal="center" vertical="center"/>
    </xf>
    <xf numFmtId="0" fontId="6" fillId="4" borderId="18" xfId="1" applyFont="1" applyFill="1" applyBorder="1" applyAlignment="1">
      <alignment horizontal="center" vertical="center"/>
    </xf>
    <xf numFmtId="164" fontId="6" fillId="6" borderId="18" xfId="1" applyNumberFormat="1" applyFont="1" applyFill="1" applyBorder="1" applyAlignment="1">
      <alignment horizontal="center" vertical="center"/>
    </xf>
    <xf numFmtId="166" fontId="6" fillId="3" borderId="18" xfId="1" applyNumberFormat="1" applyFont="1" applyFill="1" applyBorder="1" applyAlignment="1">
      <alignment horizontal="center" vertical="center"/>
    </xf>
    <xf numFmtId="167" fontId="6" fillId="3" borderId="18" xfId="1" applyNumberFormat="1" applyFont="1" applyFill="1" applyBorder="1" applyAlignment="1">
      <alignment horizontal="center" vertical="center"/>
    </xf>
    <xf numFmtId="0" fontId="3" fillId="0" borderId="3" xfId="1" applyFont="1" applyBorder="1" applyAlignment="1">
      <alignment horizontal="left" vertical="center" wrapText="1"/>
    </xf>
    <xf numFmtId="0" fontId="1" fillId="0" borderId="4" xfId="1" applyBorder="1" applyAlignment="1">
      <alignment horizontal="left" vertical="center"/>
    </xf>
    <xf numFmtId="0" fontId="1" fillId="0" borderId="0" xfId="1" applyAlignment="1">
      <alignment horizontal="left" vertical="center"/>
    </xf>
    <xf numFmtId="0" fontId="1" fillId="0" borderId="11" xfId="1" applyBorder="1" applyAlignment="1">
      <alignment horizontal="left" vertical="center"/>
    </xf>
    <xf numFmtId="0" fontId="1" fillId="0" borderId="6" xfId="1" applyBorder="1" applyAlignment="1">
      <alignment horizontal="left" vertical="center"/>
    </xf>
    <xf numFmtId="0" fontId="1" fillId="0" borderId="7" xfId="1" applyBorder="1" applyAlignment="1">
      <alignment horizontal="left" vertical="center"/>
    </xf>
    <xf numFmtId="0" fontId="1" fillId="0" borderId="8" xfId="1" applyBorder="1" applyAlignment="1">
      <alignment horizontal="left" vertical="center"/>
    </xf>
    <xf numFmtId="0" fontId="1" fillId="0" borderId="4" xfId="1" applyBorder="1" applyAlignment="1">
      <alignment horizontal="left" wrapText="1"/>
    </xf>
    <xf numFmtId="0" fontId="4" fillId="2" borderId="3" xfId="1" applyFont="1" applyFill="1" applyBorder="1" applyAlignment="1">
      <alignment horizontal="center" vertical="center"/>
    </xf>
    <xf numFmtId="0" fontId="4" fillId="2" borderId="4" xfId="1" applyFont="1" applyFill="1" applyBorder="1" applyAlignment="1">
      <alignment horizontal="center" vertical="center"/>
    </xf>
    <xf numFmtId="0" fontId="4" fillId="2" borderId="5" xfId="1" applyFont="1" applyFill="1" applyBorder="1" applyAlignment="1">
      <alignment horizontal="center" vertical="center"/>
    </xf>
    <xf numFmtId="0" fontId="5" fillId="3" borderId="6" xfId="1" applyFont="1" applyFill="1" applyBorder="1" applyAlignment="1">
      <alignment horizontal="right" vertical="center"/>
    </xf>
    <xf numFmtId="0" fontId="5" fillId="3" borderId="7" xfId="1" applyFont="1" applyFill="1" applyBorder="1" applyAlignment="1">
      <alignment horizontal="right" vertical="center"/>
    </xf>
    <xf numFmtId="0" fontId="5" fillId="3" borderId="1" xfId="1" applyFont="1" applyFill="1" applyBorder="1" applyAlignment="1">
      <alignment horizontal="right" vertical="center"/>
    </xf>
    <xf numFmtId="0" fontId="5" fillId="3" borderId="2" xfId="1" applyFont="1" applyFill="1" applyBorder="1" applyAlignment="1">
      <alignment horizontal="right" vertical="center"/>
    </xf>
    <xf numFmtId="0" fontId="5" fillId="5" borderId="15" xfId="1" applyFont="1" applyFill="1" applyBorder="1" applyAlignment="1">
      <alignment horizontal="left" vertical="center"/>
    </xf>
    <xf numFmtId="0" fontId="5" fillId="5" borderId="0" xfId="1" applyFont="1" applyFill="1" applyAlignment="1">
      <alignment horizontal="left" vertical="center"/>
    </xf>
    <xf numFmtId="0" fontId="5" fillId="5" borderId="11" xfId="1" applyFont="1" applyFill="1" applyBorder="1" applyAlignment="1">
      <alignment horizontal="left" vertical="center"/>
    </xf>
    <xf numFmtId="166" fontId="5" fillId="0" borderId="12" xfId="1" applyNumberFormat="1" applyFont="1" applyBorder="1" applyAlignment="1">
      <alignment horizontal="center" vertical="center"/>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5" fillId="3" borderId="13" xfId="1" applyFont="1" applyFill="1" applyBorder="1" applyAlignment="1">
      <alignment horizontal="center" vertical="center" wrapText="1"/>
    </xf>
    <xf numFmtId="0" fontId="5" fillId="3" borderId="14" xfId="1" applyFont="1" applyFill="1" applyBorder="1" applyAlignment="1">
      <alignment horizontal="center" vertical="center" wrapText="1"/>
    </xf>
    <xf numFmtId="165" fontId="5" fillId="0" borderId="12" xfId="1" applyNumberFormat="1" applyFont="1" applyBorder="1" applyAlignment="1">
      <alignment horizontal="center" vertical="center"/>
    </xf>
    <xf numFmtId="165" fontId="5" fillId="0" borderId="9" xfId="1" applyNumberFormat="1" applyFont="1" applyBorder="1" applyAlignment="1">
      <alignment horizontal="center" vertical="center"/>
    </xf>
    <xf numFmtId="0" fontId="6" fillId="6" borderId="17" xfId="1" applyFont="1" applyFill="1" applyBorder="1" applyAlignment="1">
      <alignment horizontal="center" vertical="center"/>
    </xf>
    <xf numFmtId="0" fontId="6" fillId="6" borderId="12" xfId="1" applyFont="1" applyFill="1" applyBorder="1" applyAlignment="1">
      <alignment horizontal="center" vertical="center"/>
    </xf>
    <xf numFmtId="166" fontId="6" fillId="6" borderId="17" xfId="1" applyNumberFormat="1" applyFont="1" applyFill="1" applyBorder="1" applyAlignment="1">
      <alignment horizontal="center" vertical="center"/>
    </xf>
    <xf numFmtId="166" fontId="6" fillId="6" borderId="12" xfId="1" applyNumberFormat="1" applyFont="1" applyFill="1" applyBorder="1" applyAlignment="1">
      <alignment horizontal="center" vertical="center"/>
    </xf>
    <xf numFmtId="168" fontId="0" fillId="0" borderId="0" xfId="0" applyNumberFormat="1"/>
  </cellXfs>
  <cellStyles count="2">
    <cellStyle name="Normal" xfId="0" builtinId="0"/>
    <cellStyle name="Normal 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40"/>
  <sheetViews>
    <sheetView showGridLines="0" tabSelected="1" zoomScale="70" zoomScaleNormal="70" zoomScaleSheetLayoutView="85" workbookViewId="0">
      <selection activeCell="I37" sqref="I37:L37"/>
    </sheetView>
  </sheetViews>
  <sheetFormatPr defaultColWidth="8.90625" defaultRowHeight="14.5" x14ac:dyDescent="0.35"/>
  <cols>
    <col min="1" max="1" width="8.90625" style="13"/>
    <col min="2" max="2" width="86.81640625" customWidth="1"/>
    <col min="5" max="5" width="12.453125" customWidth="1"/>
    <col min="6" max="6" width="13.08984375" bestFit="1" customWidth="1"/>
    <col min="7" max="8" width="14" customWidth="1"/>
    <col min="9" max="9" width="11.453125" customWidth="1"/>
    <col min="10" max="10" width="12" bestFit="1" customWidth="1"/>
    <col min="11" max="11" width="11.453125" customWidth="1"/>
    <col min="12" max="12" width="13.08984375" bestFit="1" customWidth="1"/>
  </cols>
  <sheetData>
    <row r="1" spans="1:12" ht="33" customHeight="1" x14ac:dyDescent="0.35">
      <c r="A1" s="61" t="s">
        <v>14</v>
      </c>
      <c r="B1" s="62"/>
      <c r="C1" s="62"/>
      <c r="D1" s="62"/>
      <c r="E1" s="62"/>
      <c r="F1" s="62"/>
      <c r="G1" s="62"/>
      <c r="H1" s="62"/>
      <c r="I1" s="62"/>
      <c r="J1" s="62"/>
      <c r="K1" s="62"/>
      <c r="L1" s="63"/>
    </row>
    <row r="2" spans="1:12" ht="60.75" customHeight="1" x14ac:dyDescent="0.35">
      <c r="A2" s="1" t="s">
        <v>0</v>
      </c>
      <c r="B2" s="1" t="s">
        <v>4</v>
      </c>
      <c r="C2" s="2" t="s">
        <v>1</v>
      </c>
      <c r="D2" s="1" t="s">
        <v>2</v>
      </c>
      <c r="E2" s="72" t="s">
        <v>7</v>
      </c>
      <c r="F2" s="73"/>
      <c r="G2" s="74" t="s">
        <v>8</v>
      </c>
      <c r="H2" s="73"/>
      <c r="I2" s="75" t="s">
        <v>9</v>
      </c>
      <c r="J2" s="73"/>
      <c r="K2" s="75" t="s">
        <v>10</v>
      </c>
      <c r="L2" s="73"/>
    </row>
    <row r="3" spans="1:12" ht="26.4" customHeight="1" x14ac:dyDescent="0.35">
      <c r="A3" s="68" t="s">
        <v>6</v>
      </c>
      <c r="B3" s="69"/>
      <c r="C3" s="69"/>
      <c r="D3" s="69"/>
      <c r="E3" s="69"/>
      <c r="F3" s="69"/>
      <c r="G3" s="69"/>
      <c r="H3" s="69"/>
      <c r="I3" s="69"/>
      <c r="J3" s="69"/>
      <c r="K3" s="69"/>
      <c r="L3" s="70"/>
    </row>
    <row r="4" spans="1:12" ht="52" x14ac:dyDescent="0.35">
      <c r="A4" s="12">
        <v>1</v>
      </c>
      <c r="B4" s="4" t="s">
        <v>20</v>
      </c>
      <c r="C4" s="5" t="s">
        <v>5</v>
      </c>
      <c r="D4" s="3">
        <v>1</v>
      </c>
      <c r="E4" s="6"/>
      <c r="F4" s="7">
        <v>0</v>
      </c>
      <c r="G4" s="6"/>
      <c r="H4" s="7">
        <f>D4*F4</f>
        <v>0</v>
      </c>
      <c r="I4" s="6"/>
      <c r="J4" s="8">
        <f>H4*0.21</f>
        <v>0</v>
      </c>
      <c r="K4" s="6"/>
      <c r="L4" s="8">
        <f>H4*1.21</f>
        <v>0</v>
      </c>
    </row>
    <row r="5" spans="1:12" ht="156" x14ac:dyDescent="0.35">
      <c r="A5" s="12">
        <v>2</v>
      </c>
      <c r="B5" s="4" t="s">
        <v>21</v>
      </c>
      <c r="C5" s="5" t="s">
        <v>5</v>
      </c>
      <c r="D5" s="3">
        <v>254</v>
      </c>
      <c r="E5" s="6"/>
      <c r="F5" s="7">
        <v>0</v>
      </c>
      <c r="G5" s="6"/>
      <c r="H5" s="7">
        <f>D5*F5</f>
        <v>0</v>
      </c>
      <c r="I5" s="6"/>
      <c r="J5" s="8">
        <f>H5*0.21</f>
        <v>0</v>
      </c>
      <c r="K5" s="6"/>
      <c r="L5" s="8">
        <f>H5*1.21</f>
        <v>0</v>
      </c>
    </row>
    <row r="6" spans="1:12" ht="339" customHeight="1" x14ac:dyDescent="0.35">
      <c r="A6" s="12">
        <v>3</v>
      </c>
      <c r="B6" s="4" t="s">
        <v>22</v>
      </c>
      <c r="C6" s="5" t="s">
        <v>5</v>
      </c>
      <c r="D6" s="3">
        <v>2</v>
      </c>
      <c r="E6" s="6"/>
      <c r="F6" s="7">
        <v>0</v>
      </c>
      <c r="G6" s="6"/>
      <c r="H6" s="7">
        <f>D6*F6</f>
        <v>0</v>
      </c>
      <c r="I6" s="6"/>
      <c r="J6" s="8">
        <f>H6*0.21</f>
        <v>0</v>
      </c>
      <c r="K6" s="6"/>
      <c r="L6" s="8">
        <f>H6*1.21</f>
        <v>0</v>
      </c>
    </row>
    <row r="7" spans="1:12" ht="286" x14ac:dyDescent="0.35">
      <c r="A7" s="12">
        <v>4</v>
      </c>
      <c r="B7" s="4" t="s">
        <v>23</v>
      </c>
      <c r="C7" s="5" t="s">
        <v>5</v>
      </c>
      <c r="D7" s="3">
        <v>1</v>
      </c>
      <c r="E7" s="6"/>
      <c r="F7" s="7">
        <v>0</v>
      </c>
      <c r="G7" s="6"/>
      <c r="H7" s="7">
        <f>D7*F7</f>
        <v>0</v>
      </c>
      <c r="I7" s="6"/>
      <c r="J7" s="8">
        <f>H7*0.21</f>
        <v>0</v>
      </c>
      <c r="K7" s="6"/>
      <c r="L7" s="8">
        <f>H7*1.21</f>
        <v>0</v>
      </c>
    </row>
    <row r="8" spans="1:12" ht="156" x14ac:dyDescent="0.35">
      <c r="A8" s="12">
        <v>5</v>
      </c>
      <c r="B8" s="9" t="s">
        <v>24</v>
      </c>
      <c r="C8" s="5" t="s">
        <v>15</v>
      </c>
      <c r="D8" s="3">
        <v>1</v>
      </c>
      <c r="E8" s="6"/>
      <c r="F8" s="7">
        <v>0</v>
      </c>
      <c r="G8" s="6"/>
      <c r="H8" s="7">
        <f>D8*F8</f>
        <v>0</v>
      </c>
      <c r="I8" s="6"/>
      <c r="J8" s="8">
        <f>H8*0.21</f>
        <v>0</v>
      </c>
      <c r="K8" s="6"/>
      <c r="L8" s="8">
        <f>H8*1.21</f>
        <v>0</v>
      </c>
    </row>
    <row r="9" spans="1:12" ht="409" customHeight="1" x14ac:dyDescent="0.35">
      <c r="A9" s="19">
        <v>6</v>
      </c>
      <c r="B9" s="44" t="s">
        <v>25</v>
      </c>
      <c r="C9" s="35" t="s">
        <v>15</v>
      </c>
      <c r="D9" s="17">
        <v>1</v>
      </c>
      <c r="E9" s="37"/>
      <c r="F9" s="39">
        <v>0</v>
      </c>
      <c r="G9" s="37"/>
      <c r="H9" s="39">
        <f>D9*F9</f>
        <v>0</v>
      </c>
      <c r="I9" s="37"/>
      <c r="J9" s="41">
        <f>H9*0.21</f>
        <v>0</v>
      </c>
      <c r="K9" s="37"/>
      <c r="L9" s="41">
        <f>H9*1.21</f>
        <v>0</v>
      </c>
    </row>
    <row r="10" spans="1:12" x14ac:dyDescent="0.35">
      <c r="A10" s="47"/>
      <c r="B10" s="45"/>
      <c r="C10" s="49"/>
      <c r="D10" s="48"/>
      <c r="E10" s="50"/>
      <c r="F10" s="51"/>
      <c r="G10" s="50"/>
      <c r="H10" s="51"/>
      <c r="I10" s="50"/>
      <c r="J10" s="52"/>
      <c r="K10" s="50"/>
      <c r="L10" s="52"/>
    </row>
    <row r="11" spans="1:12" x14ac:dyDescent="0.35">
      <c r="A11" s="20"/>
      <c r="B11" s="46"/>
      <c r="C11" s="36"/>
      <c r="D11" s="18"/>
      <c r="E11" s="38"/>
      <c r="F11" s="40"/>
      <c r="G11" s="38"/>
      <c r="H11" s="40"/>
      <c r="I11" s="38"/>
      <c r="J11" s="42"/>
      <c r="K11" s="38"/>
      <c r="L11" s="42"/>
    </row>
    <row r="12" spans="1:12" ht="169" x14ac:dyDescent="0.35">
      <c r="A12" s="12">
        <v>7</v>
      </c>
      <c r="B12" s="10" t="s">
        <v>41</v>
      </c>
      <c r="C12" s="5" t="s">
        <v>5</v>
      </c>
      <c r="D12" s="3">
        <v>1</v>
      </c>
      <c r="E12" s="6"/>
      <c r="F12" s="7">
        <v>0</v>
      </c>
      <c r="G12" s="6"/>
      <c r="H12" s="7">
        <f>D12*F12</f>
        <v>0</v>
      </c>
      <c r="I12" s="6"/>
      <c r="J12" s="8">
        <f>H12*0.21</f>
        <v>0</v>
      </c>
      <c r="K12" s="6"/>
      <c r="L12" s="8">
        <f>H12*1.21</f>
        <v>0</v>
      </c>
    </row>
    <row r="13" spans="1:12" ht="182" x14ac:dyDescent="0.35">
      <c r="A13" s="12">
        <v>8</v>
      </c>
      <c r="B13" s="4" t="s">
        <v>27</v>
      </c>
      <c r="C13" s="5" t="s">
        <v>26</v>
      </c>
      <c r="D13" s="3">
        <v>1</v>
      </c>
      <c r="E13" s="6"/>
      <c r="F13" s="7">
        <v>0</v>
      </c>
      <c r="G13" s="6"/>
      <c r="H13" s="7">
        <f>D13*F13</f>
        <v>0</v>
      </c>
      <c r="I13" s="6"/>
      <c r="J13" s="8">
        <f>H13*0.21</f>
        <v>0</v>
      </c>
      <c r="K13" s="6"/>
      <c r="L13" s="8">
        <f>H13*1.21</f>
        <v>0</v>
      </c>
    </row>
    <row r="14" spans="1:12" ht="156" x14ac:dyDescent="0.35">
      <c r="A14" s="12">
        <v>9</v>
      </c>
      <c r="B14" s="4" t="s">
        <v>28</v>
      </c>
      <c r="C14" s="5" t="s">
        <v>5</v>
      </c>
      <c r="D14" s="3">
        <v>1</v>
      </c>
      <c r="E14" s="6"/>
      <c r="F14" s="7">
        <v>0</v>
      </c>
      <c r="G14" s="6"/>
      <c r="H14" s="7">
        <f>D14*F14</f>
        <v>0</v>
      </c>
      <c r="I14" s="6"/>
      <c r="J14" s="8">
        <f>H14*0.21</f>
        <v>0</v>
      </c>
      <c r="K14" s="6"/>
      <c r="L14" s="8">
        <f>H14*1.21</f>
        <v>0</v>
      </c>
    </row>
    <row r="15" spans="1:12" ht="26.4" customHeight="1" x14ac:dyDescent="0.35">
      <c r="A15" s="12">
        <v>10</v>
      </c>
      <c r="B15" s="4" t="s">
        <v>16</v>
      </c>
      <c r="C15" s="5" t="s">
        <v>5</v>
      </c>
      <c r="D15" s="3">
        <v>1</v>
      </c>
      <c r="E15" s="6"/>
      <c r="F15" s="7">
        <v>0</v>
      </c>
      <c r="G15" s="6"/>
      <c r="H15" s="7">
        <f>D15*F15</f>
        <v>0</v>
      </c>
      <c r="I15" s="6"/>
      <c r="J15" s="8">
        <f>H15*0.21</f>
        <v>0</v>
      </c>
      <c r="K15" s="6"/>
      <c r="L15" s="8">
        <f>H15*1.21</f>
        <v>0</v>
      </c>
    </row>
    <row r="16" spans="1:12" ht="26.4" customHeight="1" x14ac:dyDescent="0.35">
      <c r="A16" s="12">
        <v>11</v>
      </c>
      <c r="B16" s="4" t="s">
        <v>17</v>
      </c>
      <c r="C16" s="5" t="s">
        <v>26</v>
      </c>
      <c r="D16" s="3">
        <v>1</v>
      </c>
      <c r="E16" s="6"/>
      <c r="F16" s="7">
        <v>0</v>
      </c>
      <c r="G16" s="6"/>
      <c r="H16" s="7">
        <f>D16*F16</f>
        <v>0</v>
      </c>
      <c r="I16" s="6"/>
      <c r="J16" s="8">
        <f>H16*0.21</f>
        <v>0</v>
      </c>
      <c r="K16" s="6"/>
      <c r="L16" s="8">
        <f>H16*1.21</f>
        <v>0</v>
      </c>
    </row>
    <row r="17" spans="1:13" ht="26.4" customHeight="1" x14ac:dyDescent="0.35">
      <c r="A17" s="14" t="s">
        <v>35</v>
      </c>
      <c r="B17" s="15"/>
      <c r="C17" s="15"/>
      <c r="D17" s="15"/>
      <c r="E17" s="15"/>
      <c r="F17" s="15"/>
      <c r="G17" s="15"/>
      <c r="H17" s="15"/>
      <c r="I17" s="15"/>
      <c r="J17" s="15"/>
      <c r="K17" s="15"/>
      <c r="L17" s="16"/>
    </row>
    <row r="18" spans="1:13" x14ac:dyDescent="0.35">
      <c r="A18" s="14" t="s">
        <v>36</v>
      </c>
      <c r="B18" s="31"/>
      <c r="C18" s="31"/>
      <c r="D18" s="31"/>
      <c r="E18" s="31"/>
      <c r="F18" s="31"/>
      <c r="G18" s="31"/>
      <c r="H18" s="31"/>
      <c r="I18" s="31"/>
      <c r="J18" s="31"/>
      <c r="K18" s="31"/>
      <c r="L18" s="32"/>
    </row>
    <row r="19" spans="1:13" ht="163.25" customHeight="1" x14ac:dyDescent="0.35">
      <c r="A19" s="19">
        <v>12.2</v>
      </c>
      <c r="B19" s="33" t="s">
        <v>29</v>
      </c>
      <c r="C19" s="35" t="s">
        <v>30</v>
      </c>
      <c r="D19" s="17">
        <v>1</v>
      </c>
      <c r="E19" s="37"/>
      <c r="F19" s="39">
        <v>0</v>
      </c>
      <c r="G19" s="80"/>
      <c r="H19" s="39">
        <f>D19*F19</f>
        <v>0</v>
      </c>
      <c r="I19" s="37"/>
      <c r="J19" s="41">
        <f>H19*0.21</f>
        <v>0</v>
      </c>
      <c r="K19" s="37"/>
      <c r="L19" s="41">
        <f>H19*1.21</f>
        <v>0</v>
      </c>
    </row>
    <row r="20" spans="1:13" ht="408.65" customHeight="1" x14ac:dyDescent="0.35">
      <c r="A20" s="20"/>
      <c r="B20" s="34"/>
      <c r="C20" s="36"/>
      <c r="D20" s="18"/>
      <c r="E20" s="38"/>
      <c r="F20" s="40"/>
      <c r="G20" s="81"/>
      <c r="H20" s="40"/>
      <c r="I20" s="38"/>
      <c r="J20" s="42"/>
      <c r="K20" s="38"/>
      <c r="L20" s="42"/>
    </row>
    <row r="21" spans="1:13" x14ac:dyDescent="0.35">
      <c r="A21" s="23" t="s">
        <v>37</v>
      </c>
      <c r="B21" s="26"/>
      <c r="C21" s="26"/>
      <c r="D21" s="26"/>
      <c r="E21" s="26"/>
      <c r="F21" s="26"/>
      <c r="G21" s="26"/>
      <c r="H21" s="26"/>
      <c r="I21" s="26"/>
      <c r="J21" s="26"/>
      <c r="K21" s="26"/>
      <c r="L21" s="27"/>
    </row>
    <row r="22" spans="1:13" ht="96" customHeight="1" x14ac:dyDescent="0.35">
      <c r="A22" s="28">
        <v>12.4</v>
      </c>
      <c r="B22" s="29" t="s">
        <v>31</v>
      </c>
      <c r="C22" s="17" t="s">
        <v>15</v>
      </c>
      <c r="D22" s="17">
        <v>1</v>
      </c>
      <c r="E22" s="78"/>
      <c r="F22" s="39">
        <v>0</v>
      </c>
      <c r="G22" s="80"/>
      <c r="H22" s="39">
        <f>D22*F22</f>
        <v>0</v>
      </c>
      <c r="I22" s="80"/>
      <c r="J22" s="39">
        <f>H22*0.21</f>
        <v>0</v>
      </c>
      <c r="K22" s="80"/>
      <c r="L22" s="39">
        <f>H22*1.21</f>
        <v>0</v>
      </c>
    </row>
    <row r="23" spans="1:13" ht="409.25" customHeight="1" x14ac:dyDescent="0.35">
      <c r="A23" s="28"/>
      <c r="B23" s="30"/>
      <c r="C23" s="18"/>
      <c r="D23" s="18"/>
      <c r="E23" s="79"/>
      <c r="F23" s="40"/>
      <c r="G23" s="81"/>
      <c r="H23" s="40"/>
      <c r="I23" s="81"/>
      <c r="J23" s="40"/>
      <c r="K23" s="81"/>
      <c r="L23" s="40"/>
      <c r="M23" s="82"/>
    </row>
    <row r="24" spans="1:13" x14ac:dyDescent="0.35">
      <c r="A24" s="23" t="s">
        <v>38</v>
      </c>
      <c r="B24" s="24"/>
      <c r="C24" s="24"/>
      <c r="D24" s="24"/>
      <c r="E24" s="24"/>
      <c r="F24" s="24"/>
      <c r="G24" s="24"/>
      <c r="H24" s="24"/>
      <c r="I24" s="24"/>
      <c r="J24" s="24"/>
      <c r="K24" s="24"/>
      <c r="L24" s="25"/>
    </row>
    <row r="25" spans="1:13" ht="150.65" customHeight="1" x14ac:dyDescent="0.35">
      <c r="A25" s="19">
        <v>12.6</v>
      </c>
      <c r="B25" s="21" t="s">
        <v>32</v>
      </c>
      <c r="C25" s="17" t="s">
        <v>15</v>
      </c>
      <c r="D25" s="17">
        <v>1</v>
      </c>
      <c r="E25" s="78"/>
      <c r="F25" s="39">
        <v>0</v>
      </c>
      <c r="G25" s="80"/>
      <c r="H25" s="39">
        <f>D25*F25</f>
        <v>0</v>
      </c>
      <c r="I25" s="80"/>
      <c r="J25" s="39">
        <f>H25*0.21</f>
        <v>0</v>
      </c>
      <c r="K25" s="80"/>
      <c r="L25" s="39">
        <f>H25*1.21</f>
        <v>0</v>
      </c>
    </row>
    <row r="26" spans="1:13" ht="409.25" customHeight="1" x14ac:dyDescent="0.35">
      <c r="A26" s="20"/>
      <c r="B26" s="22"/>
      <c r="C26" s="18"/>
      <c r="D26" s="18"/>
      <c r="E26" s="79"/>
      <c r="F26" s="40"/>
      <c r="G26" s="81"/>
      <c r="H26" s="40"/>
      <c r="I26" s="81"/>
      <c r="J26" s="40"/>
      <c r="K26" s="81"/>
      <c r="L26" s="40"/>
    </row>
    <row r="27" spans="1:13" x14ac:dyDescent="0.35">
      <c r="A27" s="14" t="s">
        <v>39</v>
      </c>
      <c r="B27" s="15"/>
      <c r="C27" s="15"/>
      <c r="D27" s="15"/>
      <c r="E27" s="15"/>
      <c r="F27" s="15"/>
      <c r="G27" s="15"/>
      <c r="H27" s="15"/>
      <c r="I27" s="15"/>
      <c r="J27" s="15"/>
      <c r="K27" s="15"/>
      <c r="L27" s="16"/>
    </row>
    <row r="28" spans="1:13" ht="115.25" customHeight="1" x14ac:dyDescent="0.35">
      <c r="A28" s="19">
        <v>12.8</v>
      </c>
      <c r="B28" s="21" t="s">
        <v>33</v>
      </c>
      <c r="C28" s="17" t="s">
        <v>15</v>
      </c>
      <c r="D28" s="17">
        <v>1</v>
      </c>
      <c r="E28" s="78"/>
      <c r="F28" s="39">
        <v>0</v>
      </c>
      <c r="G28" s="80"/>
      <c r="H28" s="39">
        <f>D28*F28</f>
        <v>0</v>
      </c>
      <c r="I28" s="80"/>
      <c r="J28" s="39">
        <f>H28*0.21</f>
        <v>0</v>
      </c>
      <c r="K28" s="80"/>
      <c r="L28" s="39">
        <f>H28*1.21</f>
        <v>0</v>
      </c>
    </row>
    <row r="29" spans="1:13" ht="408.65" customHeight="1" x14ac:dyDescent="0.35">
      <c r="A29" s="20"/>
      <c r="B29" s="22"/>
      <c r="C29" s="18"/>
      <c r="D29" s="18"/>
      <c r="E29" s="79"/>
      <c r="F29" s="40"/>
      <c r="G29" s="81"/>
      <c r="H29" s="40"/>
      <c r="I29" s="81"/>
      <c r="J29" s="40"/>
      <c r="K29" s="81"/>
      <c r="L29" s="40"/>
    </row>
    <row r="30" spans="1:13" x14ac:dyDescent="0.35">
      <c r="A30" s="14" t="s">
        <v>40</v>
      </c>
      <c r="B30" s="15"/>
      <c r="C30" s="15"/>
      <c r="D30" s="15"/>
      <c r="E30" s="15"/>
      <c r="F30" s="15"/>
      <c r="G30" s="15"/>
      <c r="H30" s="15"/>
      <c r="I30" s="15"/>
      <c r="J30" s="15"/>
      <c r="K30" s="15"/>
      <c r="L30" s="16"/>
    </row>
    <row r="31" spans="1:13" x14ac:dyDescent="0.35">
      <c r="A31" s="19">
        <v>12.1</v>
      </c>
      <c r="B31" s="21" t="s">
        <v>34</v>
      </c>
      <c r="C31" s="17" t="s">
        <v>15</v>
      </c>
      <c r="D31" s="17">
        <v>1</v>
      </c>
      <c r="E31" s="78"/>
      <c r="F31" s="39">
        <v>0</v>
      </c>
      <c r="G31" s="80"/>
      <c r="H31" s="39">
        <f>D31*F31</f>
        <v>0</v>
      </c>
      <c r="I31" s="80"/>
      <c r="J31" s="39">
        <f>H31*0.21</f>
        <v>0</v>
      </c>
      <c r="K31" s="80"/>
      <c r="L31" s="39">
        <f>H31*1.21</f>
        <v>0</v>
      </c>
    </row>
    <row r="32" spans="1:13" ht="386.4" customHeight="1" x14ac:dyDescent="0.35">
      <c r="A32" s="20"/>
      <c r="B32" s="22"/>
      <c r="C32" s="18"/>
      <c r="D32" s="18"/>
      <c r="E32" s="79"/>
      <c r="F32" s="40"/>
      <c r="G32" s="81"/>
      <c r="H32" s="40"/>
      <c r="I32" s="81"/>
      <c r="J32" s="40"/>
      <c r="K32" s="81"/>
      <c r="L32" s="40"/>
    </row>
    <row r="33" spans="1:12" ht="26.4" customHeight="1" x14ac:dyDescent="0.35">
      <c r="A33" s="12">
        <v>13</v>
      </c>
      <c r="B33" s="4" t="s">
        <v>18</v>
      </c>
      <c r="C33" s="5" t="s">
        <v>5</v>
      </c>
      <c r="D33" s="3">
        <v>1</v>
      </c>
      <c r="E33" s="6"/>
      <c r="F33" s="7">
        <v>0</v>
      </c>
      <c r="G33" s="6"/>
      <c r="H33" s="7">
        <f>D33*F33</f>
        <v>0</v>
      </c>
      <c r="I33" s="6"/>
      <c r="J33" s="8">
        <f>H33*0.21</f>
        <v>0</v>
      </c>
      <c r="K33" s="6"/>
      <c r="L33" s="8">
        <f>F33*1.21</f>
        <v>0</v>
      </c>
    </row>
    <row r="34" spans="1:12" x14ac:dyDescent="0.35">
      <c r="A34" s="12">
        <v>14</v>
      </c>
      <c r="B34" s="4" t="s">
        <v>19</v>
      </c>
      <c r="C34" s="5" t="s">
        <v>26</v>
      </c>
      <c r="D34" s="3">
        <v>1</v>
      </c>
      <c r="E34" s="6"/>
      <c r="F34" s="7">
        <v>0</v>
      </c>
      <c r="G34" s="6"/>
      <c r="H34" s="7">
        <f>D34*F34</f>
        <v>0</v>
      </c>
      <c r="I34" s="6"/>
      <c r="J34" s="8">
        <f>H34*0.21</f>
        <v>0</v>
      </c>
      <c r="K34" s="6"/>
      <c r="L34" s="8">
        <f>F34*1.21</f>
        <v>0</v>
      </c>
    </row>
    <row r="35" spans="1:12" ht="15" customHeight="1" thickBot="1" x14ac:dyDescent="0.4">
      <c r="A35" s="64" t="s">
        <v>11</v>
      </c>
      <c r="B35" s="65"/>
      <c r="C35" s="65"/>
      <c r="D35" s="65"/>
      <c r="E35" s="76"/>
      <c r="F35" s="76"/>
      <c r="G35" s="76"/>
      <c r="H35" s="76"/>
      <c r="I35" s="71">
        <f>SUM(H4:H34)</f>
        <v>0</v>
      </c>
      <c r="J35" s="71"/>
      <c r="K35" s="71"/>
      <c r="L35" s="71"/>
    </row>
    <row r="36" spans="1:12" ht="15" customHeight="1" thickBot="1" x14ac:dyDescent="0.4">
      <c r="A36" s="66" t="s">
        <v>12</v>
      </c>
      <c r="B36" s="67"/>
      <c r="C36" s="67"/>
      <c r="D36" s="67"/>
      <c r="E36" s="77"/>
      <c r="F36" s="77"/>
      <c r="G36" s="77"/>
      <c r="H36" s="77"/>
      <c r="I36" s="43">
        <f>I35*0.21</f>
        <v>0</v>
      </c>
      <c r="J36" s="43"/>
      <c r="K36" s="43"/>
      <c r="L36" s="43"/>
    </row>
    <row r="37" spans="1:12" ht="15" customHeight="1" thickBot="1" x14ac:dyDescent="0.4">
      <c r="A37" s="66" t="s">
        <v>13</v>
      </c>
      <c r="B37" s="67"/>
      <c r="C37" s="67"/>
      <c r="D37" s="67"/>
      <c r="E37" s="77"/>
      <c r="F37" s="77"/>
      <c r="G37" s="77"/>
      <c r="H37" s="77"/>
      <c r="I37" s="43">
        <f>I35*1.21</f>
        <v>0</v>
      </c>
      <c r="J37" s="43"/>
      <c r="K37" s="43"/>
      <c r="L37" s="43"/>
    </row>
    <row r="38" spans="1:12" ht="71" customHeight="1" x14ac:dyDescent="0.35">
      <c r="A38" s="53"/>
      <c r="B38" s="54"/>
      <c r="C38" s="54"/>
      <c r="D38" s="54"/>
      <c r="E38" s="55"/>
      <c r="F38" s="55"/>
      <c r="G38" s="55"/>
      <c r="H38" s="55"/>
      <c r="I38" s="55"/>
      <c r="J38" s="55"/>
      <c r="K38" s="55"/>
      <c r="L38" s="56"/>
    </row>
    <row r="39" spans="1:12" ht="82.25" customHeight="1" thickBot="1" x14ac:dyDescent="0.4">
      <c r="A39" s="57"/>
      <c r="B39" s="58"/>
      <c r="C39" s="58"/>
      <c r="D39" s="58"/>
      <c r="E39" s="58"/>
      <c r="F39" s="58"/>
      <c r="G39" s="58"/>
      <c r="H39" s="58"/>
      <c r="I39" s="58"/>
      <c r="J39" s="58"/>
      <c r="K39" s="58"/>
      <c r="L39" s="59"/>
    </row>
    <row r="40" spans="1:12" ht="137.4" customHeight="1" x14ac:dyDescent="0.35">
      <c r="A40" s="60" t="s">
        <v>3</v>
      </c>
      <c r="B40" s="60"/>
      <c r="C40" s="60"/>
      <c r="D40" s="60"/>
      <c r="E40" s="60"/>
      <c r="F40" s="60"/>
      <c r="G40" s="60"/>
      <c r="H40" s="60"/>
      <c r="I40" s="60"/>
      <c r="J40" s="60"/>
      <c r="K40" s="60"/>
      <c r="L40" s="60"/>
    </row>
  </sheetData>
  <mergeCells count="95">
    <mergeCell ref="A38:L39"/>
    <mergeCell ref="A40:L40"/>
    <mergeCell ref="A1:L1"/>
    <mergeCell ref="A35:D35"/>
    <mergeCell ref="A36:D36"/>
    <mergeCell ref="A37:D37"/>
    <mergeCell ref="A3:L3"/>
    <mergeCell ref="I35:L35"/>
    <mergeCell ref="I36:L36"/>
    <mergeCell ref="E2:F2"/>
    <mergeCell ref="G2:H2"/>
    <mergeCell ref="I2:J2"/>
    <mergeCell ref="K2:L2"/>
    <mergeCell ref="E35:H35"/>
    <mergeCell ref="E36:H36"/>
    <mergeCell ref="E37:H37"/>
    <mergeCell ref="I37:L37"/>
    <mergeCell ref="B9:B11"/>
    <mergeCell ref="A9:A11"/>
    <mergeCell ref="D9:D11"/>
    <mergeCell ref="C9:C11"/>
    <mergeCell ref="E9:E11"/>
    <mergeCell ref="F9:F11"/>
    <mergeCell ref="G9:G11"/>
    <mergeCell ref="H9:H11"/>
    <mergeCell ref="I9:I11"/>
    <mergeCell ref="J9:J11"/>
    <mergeCell ref="K9:K11"/>
    <mergeCell ref="L9:L11"/>
    <mergeCell ref="A18:L18"/>
    <mergeCell ref="B19:B20"/>
    <mergeCell ref="A19:A20"/>
    <mergeCell ref="C19:C20"/>
    <mergeCell ref="D19:D20"/>
    <mergeCell ref="E19:E20"/>
    <mergeCell ref="F19:F20"/>
    <mergeCell ref="G19:G20"/>
    <mergeCell ref="H19:H20"/>
    <mergeCell ref="I19:I20"/>
    <mergeCell ref="J19:J20"/>
    <mergeCell ref="K19:K20"/>
    <mergeCell ref="L19:L20"/>
    <mergeCell ref="L25:L26"/>
    <mergeCell ref="A21:L21"/>
    <mergeCell ref="A22:A23"/>
    <mergeCell ref="B22:B23"/>
    <mergeCell ref="C22:C23"/>
    <mergeCell ref="D22:D23"/>
    <mergeCell ref="E22:E23"/>
    <mergeCell ref="F22:F23"/>
    <mergeCell ref="G22:G23"/>
    <mergeCell ref="H22:H23"/>
    <mergeCell ref="I22:I23"/>
    <mergeCell ref="J22:J23"/>
    <mergeCell ref="K22:K23"/>
    <mergeCell ref="L22:L23"/>
    <mergeCell ref="G25:G26"/>
    <mergeCell ref="H25:H26"/>
    <mergeCell ref="I25:I26"/>
    <mergeCell ref="J25:J26"/>
    <mergeCell ref="K25:K26"/>
    <mergeCell ref="B25:B26"/>
    <mergeCell ref="C25:C26"/>
    <mergeCell ref="D25:D26"/>
    <mergeCell ref="E25:E26"/>
    <mergeCell ref="F25:F26"/>
    <mergeCell ref="A30:L30"/>
    <mergeCell ref="A31:A32"/>
    <mergeCell ref="B31:B32"/>
    <mergeCell ref="C31:C32"/>
    <mergeCell ref="D31:D32"/>
    <mergeCell ref="E31:E32"/>
    <mergeCell ref="F31:F32"/>
    <mergeCell ref="G31:G32"/>
    <mergeCell ref="I31:I32"/>
    <mergeCell ref="H31:H32"/>
    <mergeCell ref="J31:J32"/>
    <mergeCell ref="K31:K32"/>
    <mergeCell ref="L31:L32"/>
    <mergeCell ref="A17:L17"/>
    <mergeCell ref="H28:H29"/>
    <mergeCell ref="I28:I29"/>
    <mergeCell ref="J28:J29"/>
    <mergeCell ref="K28:K29"/>
    <mergeCell ref="L28:L29"/>
    <mergeCell ref="C28:C29"/>
    <mergeCell ref="D28:D29"/>
    <mergeCell ref="E28:E29"/>
    <mergeCell ref="F28:F29"/>
    <mergeCell ref="G28:G29"/>
    <mergeCell ref="A27:L27"/>
    <mergeCell ref="A28:A29"/>
    <mergeCell ref="B28:B29"/>
    <mergeCell ref="A24:L24"/>
    <mergeCell ref="A25:A26"/>
  </mergeCells>
  <pageMargins left="0.7" right="0.7" top="0.75" bottom="0.75" header="0.3" footer="0.3"/>
  <pageSetup paperSize="9" scale="70" fitToHeight="0" orientation="landscape" r:id="rId1"/>
  <headerFooter>
    <oddHeader>&amp;LPrilog III - Troškovnik&amp;C03/2022</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639F4F-53AE-484F-9E78-F0163A695C03}">
  <dimension ref="A1"/>
  <sheetViews>
    <sheetView workbookViewId="0"/>
  </sheetViews>
  <sheetFormatPr defaultRowHeight="14.5" x14ac:dyDescent="0.35"/>
  <sheetData>
    <row r="1" spans="1:1" ht="409.5" x14ac:dyDescent="0.35">
      <c r="A1" s="11" t="s">
        <v>25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72fc3159-6b1c-401d-9ed0-ed918c05b37a" xsi:nil="true"/>
    <lcf76f155ced4ddcb4097134ff3c332f xmlns="92180c0f-fbfb-48cc-8e6b-f346b180c17d">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C437817D45CA1342896F9D84ECCC966C" ma:contentTypeVersion="14" ma:contentTypeDescription="Stvaranje novog dokumenta." ma:contentTypeScope="" ma:versionID="7689111cfcf63247e520e8f9552e704e">
  <xsd:schema xmlns:xsd="http://www.w3.org/2001/XMLSchema" xmlns:xs="http://www.w3.org/2001/XMLSchema" xmlns:p="http://schemas.microsoft.com/office/2006/metadata/properties" xmlns:ns2="92180c0f-fbfb-48cc-8e6b-f346b180c17d" xmlns:ns3="72fc3159-6b1c-401d-9ed0-ed918c05b37a" targetNamespace="http://schemas.microsoft.com/office/2006/metadata/properties" ma:root="true" ma:fieldsID="aa670186b036f33a45c0e5e42053eeef" ns2:_="" ns3:_="">
    <xsd:import namespace="92180c0f-fbfb-48cc-8e6b-f346b180c17d"/>
    <xsd:import namespace="72fc3159-6b1c-401d-9ed0-ed918c05b37a"/>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2180c0f-fbfb-48cc-8e6b-f346b180c17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Oznake slika" ma:readOnly="false" ma:fieldId="{5cf76f15-5ced-4ddc-b409-7134ff3c332f}" ma:taxonomyMulti="true" ma:sspId="c2608096-71ba-43ec-b0ff-194340dd3625"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72fc3159-6b1c-401d-9ed0-ed918c05b37a"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7f31323e-3fde-4f0e-b7cf-de3ff57d3380}" ma:internalName="TaxCatchAll" ma:showField="CatchAllData" ma:web="72fc3159-6b1c-401d-9ed0-ed918c05b37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Vrsta sadržaja"/>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906BEF4-4190-415A-90F7-A742415B461F}">
  <ds:schemaRefs>
    <ds:schemaRef ds:uri="http://schemas.microsoft.com/sharepoint/v3/contenttype/forms"/>
  </ds:schemaRefs>
</ds:datastoreItem>
</file>

<file path=customXml/itemProps2.xml><?xml version="1.0" encoding="utf-8"?>
<ds:datastoreItem xmlns:ds="http://schemas.openxmlformats.org/officeDocument/2006/customXml" ds:itemID="{ED86CAE9-64D5-41D1-B4F6-BC861291F17F}">
  <ds:schemaRefs>
    <ds:schemaRef ds:uri="http://schemas.microsoft.com/office/2006/metadata/properties"/>
    <ds:schemaRef ds:uri="http://schemas.microsoft.com/office/infopath/2007/PartnerControls"/>
    <ds:schemaRef ds:uri="72fc3159-6b1c-401d-9ed0-ed918c05b37a"/>
    <ds:schemaRef ds:uri="92180c0f-fbfb-48cc-8e6b-f346b180c17d"/>
  </ds:schemaRefs>
</ds:datastoreItem>
</file>

<file path=customXml/itemProps3.xml><?xml version="1.0" encoding="utf-8"?>
<ds:datastoreItem xmlns:ds="http://schemas.openxmlformats.org/officeDocument/2006/customXml" ds:itemID="{D7EDDCD3-C123-41C0-8BC8-E0DCF8F1AF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2180c0f-fbfb-48cc-8e6b-f346b180c17d"/>
    <ds:schemaRef ds:uri="72fc3159-6b1c-401d-9ed0-ed918c05b37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Sheet1</vt:lpstr>
      <vt:lpstr>Sheet2</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Sandra Vulin</dc:creator>
  <cp:lastModifiedBy>Obrad Jovanovic</cp:lastModifiedBy>
  <cp:lastPrinted>2020-11-06T07:06:05Z</cp:lastPrinted>
  <dcterms:created xsi:type="dcterms:W3CDTF">2019-02-04T14:22:04Z</dcterms:created>
  <dcterms:modified xsi:type="dcterms:W3CDTF">2024-07-24T08:16:48Z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0x010100C437817D45CA1342896F9D84ECCC966C</vt:lpwstr>
  </property>
  <property fmtid="{D5CDD505-2E9C-101B-9397-08002B2CF9AE}" pid="3" name="MediaServiceImageTags">
    <vt:lpwstr/>
  </property>
</Properties>
</file>